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Лаб Инвентар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" l="1"/>
  <c r="G66" i="1"/>
  <c r="G67" i="1" s="1"/>
  <c r="F65" i="1"/>
  <c r="G64" i="1"/>
  <c r="G65" i="1" s="1"/>
  <c r="F63" i="1"/>
  <c r="G62" i="1"/>
  <c r="G63" i="1" s="1"/>
  <c r="G60" i="1"/>
  <c r="G61" i="1" s="1"/>
  <c r="F59" i="1"/>
  <c r="G58" i="1"/>
  <c r="G57" i="1"/>
  <c r="G56" i="1"/>
  <c r="G55" i="1"/>
  <c r="G54" i="1"/>
  <c r="G53" i="1"/>
  <c r="F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B34" i="1"/>
  <c r="B35" i="1" s="1"/>
  <c r="B36" i="1" s="1"/>
  <c r="B37" i="1" s="1"/>
  <c r="B38" i="1" s="1"/>
  <c r="B39" i="1" s="1"/>
  <c r="B40" i="1" s="1"/>
  <c r="B41" i="1" s="1"/>
  <c r="B42" i="1" s="1"/>
  <c r="G31" i="1"/>
  <c r="G32" i="1" s="1"/>
  <c r="F30" i="1"/>
  <c r="G29" i="1"/>
  <c r="G28" i="1"/>
  <c r="G25" i="1"/>
  <c r="G26" i="1" s="1"/>
  <c r="G23" i="1"/>
  <c r="G24" i="1" s="1"/>
  <c r="G21" i="1"/>
  <c r="G22" i="1" s="1"/>
  <c r="G19" i="1"/>
  <c r="G20" i="1" s="1"/>
  <c r="G17" i="1"/>
  <c r="G16" i="1"/>
  <c r="G13" i="1"/>
  <c r="G14" i="1" s="1"/>
  <c r="G11" i="1"/>
  <c r="G10" i="1"/>
  <c r="G9" i="1"/>
  <c r="G8" i="1"/>
  <c r="G7" i="1"/>
  <c r="G6" i="1"/>
  <c r="F4" i="1"/>
  <c r="G3" i="1"/>
  <c r="G4" i="1" s="1"/>
  <c r="G59" i="1" l="1"/>
  <c r="G30" i="1"/>
  <c r="G18" i="1"/>
  <c r="G12" i="1"/>
  <c r="G51" i="1"/>
</calcChain>
</file>

<file path=xl/sharedStrings.xml><?xml version="1.0" encoding="utf-8"?>
<sst xmlns="http://schemas.openxmlformats.org/spreadsheetml/2006/main" count="133" uniqueCount="75">
  <si>
    <t>Обособена позиция</t>
  </si>
  <si>
    <t>Подпозиция</t>
  </si>
  <si>
    <t>Наименование и техническа характеристика</t>
  </si>
  <si>
    <t>Мерна 
единица</t>
  </si>
  <si>
    <t>Ед. Цена  без ДДС</t>
  </si>
  <si>
    <t>Количество до</t>
  </si>
  <si>
    <t>Прогнозна стойност без ДДС</t>
  </si>
  <si>
    <t>Стъклен електрод за рН-метър, съвместим с модел на рН метър Jenway 3510.</t>
  </si>
  <si>
    <t>брой</t>
  </si>
  <si>
    <t>ОБЩО по позиция</t>
  </si>
  <si>
    <t>Кутии и стативи за епруветки</t>
  </si>
  <si>
    <t>2,1</t>
  </si>
  <si>
    <t>Криокутии подходящи за епруветки от 1,5 мл и 2 мл за 100 епруветки, изработени от полипропилен, височина до 6,5 см, издръжливи на температури от -80°C до 121°C</t>
  </si>
  <si>
    <t>2,2</t>
  </si>
  <si>
    <t>Картонени криокутии с прегради за 100 епруветки от 2 мл</t>
  </si>
  <si>
    <t>2,3</t>
  </si>
  <si>
    <t>Статив за епруветки 15 мл тип Falcon или еквивалент; минимум 20 гнезда, автоклавируем</t>
  </si>
  <si>
    <t>2,4</t>
  </si>
  <si>
    <t>Двустранен пластмасов статив за епруветки от 0,5 мл, 1,5 мл и 2 мл, минимум 50 гнезда от едната страна</t>
  </si>
  <si>
    <t>2,5</t>
  </si>
  <si>
    <t>Статив за епруветки от 50 мл тип Falcon или еквивалент, минимум 20 гнезда, автоклавируем</t>
  </si>
  <si>
    <t>2,6</t>
  </si>
  <si>
    <t>Двустранен пластмасов статив за епруветки от 0,5 мл, 1,5 мл и 2 мл, 96 (12x8) гнезда от едната страна.</t>
  </si>
  <si>
    <t>РЕАКТИВНО ШИШЕ - градуирано, с винтова капачка,  светло, 250 ml</t>
  </si>
  <si>
    <t>Гумени круши за пипети</t>
  </si>
  <si>
    <t>За пипети до 10 мл</t>
  </si>
  <si>
    <t>За пипети до 100 мл</t>
  </si>
  <si>
    <t>Вертикален статив за  пипети  - за над 90 пипети</t>
  </si>
  <si>
    <t>Цилиндрична магнитна бъркалка – дължина 20 мм, диаметър до 6 мм</t>
  </si>
  <si>
    <t>Стъклена пипета резила с бутало, клас А - 10 мл</t>
  </si>
  <si>
    <t>Пластмасов статив за петрита с диаметър 100 мм до 13 броя в 1 колона</t>
  </si>
  <si>
    <t xml:space="preserve">Охлаждащи стативи за епруветки </t>
  </si>
  <si>
    <t>9,1</t>
  </si>
  <si>
    <t>Охлаждащи стативи за поддържане на температура на пробите до +4°С, за минимум 3 часа, за PCR епруветки и за 96 ямкови PCR плаки.</t>
  </si>
  <si>
    <t>9,2</t>
  </si>
  <si>
    <t>Охлаждащи стативи за епруветки за поддържане на температура на пробите до +4°С, за минимум 3 часа, за 1,5 / 2мл епруветки, поне 24 позиции.</t>
  </si>
  <si>
    <t>Паладиев катализатор</t>
  </si>
  <si>
    <t>Дребен лабораторен инвентар</t>
  </si>
  <si>
    <t>Хром-никелови йозета без дръжка с размер на ухото 2 мм (0,005 мл).</t>
  </si>
  <si>
    <t>Хром-никелови йозета без дръжка с размер  на ухото 4 мм (0,01 мл).</t>
  </si>
  <si>
    <t>Стерилни йозета за еднократна употреба, 1 мкл;  максимален брой в опаковка 20 бр.</t>
  </si>
  <si>
    <t>Стерилни йозета за еднократна употреба, 10 мкл; максимален брой в опаковка 20 бр.</t>
  </si>
  <si>
    <t xml:space="preserve">Стерилни йозета за еднократна употреба, 10 мкл; индивидуално опаковани </t>
  </si>
  <si>
    <t>Скалпел  с дръжка, индивидуално опакован, стерилен.</t>
  </si>
  <si>
    <t xml:space="preserve">Скалпел с несменяем остър връх, 13 см, стоманен, за многократна употреба. </t>
  </si>
  <si>
    <t>Опаковани поединично остриета за скалпели без държач.</t>
  </si>
  <si>
    <t xml:space="preserve">Пинсети анатомични, извити, изработени от неръждаема закалена стомана, с дължина от 12 до 14 см. </t>
  </si>
  <si>
    <t>Пинсета, права, остра, с размер от 100 до 110 мм.</t>
  </si>
  <si>
    <t>Пинсета права, изработена от неръждаема стомана, с размер от 18 см до 20 см.</t>
  </si>
  <si>
    <t>Хирургични ножици прав тип, стоманени, с остър край, 18 см.</t>
  </si>
  <si>
    <t>Стерилна еднократна шпатула Дригалски, от полистирен, без ръбове,  с край предотвратяващ контакт със стената на Петриевата паничка, индивидуално опаковани.</t>
  </si>
  <si>
    <t>Стерилни дървени шпатули за гърло, опаковка до 100 бр.</t>
  </si>
  <si>
    <t>Мерителен цилиндър от полипропилен, обем 1000 мл.</t>
  </si>
  <si>
    <t>Мерителен цилиндър от полипропилен, обем 500 мл.</t>
  </si>
  <si>
    <t>Мерителен цилиндър от полипропилен, обем 100 мл.</t>
  </si>
  <si>
    <t>Лабораторна стъклария</t>
  </si>
  <si>
    <t>12,1</t>
  </si>
  <si>
    <t xml:space="preserve">Мерителна колба, клас A, гърло NS 12/21, боросиликатно стъкло, с непропусклива пластмасова тапа, обем 100 мл. </t>
  </si>
  <si>
    <t>12,2</t>
  </si>
  <si>
    <t xml:space="preserve">Бехерова чаша, стъкло, ниска форма, обем 250 мл. </t>
  </si>
  <si>
    <t>12,3</t>
  </si>
  <si>
    <t xml:space="preserve">Бехерова чаша, стъкло, ниска форма, обем 600 мл. </t>
  </si>
  <si>
    <t>12,4</t>
  </si>
  <si>
    <t xml:space="preserve">Стъклени петриеви блюда;  диаметър: 60 мм; височина: 14-16 мм. </t>
  </si>
  <si>
    <t>12,5</t>
  </si>
  <si>
    <t xml:space="preserve">Бехерова чаша, стъкло, ниска форма, обем 1000 мл. </t>
  </si>
  <si>
    <t>12,6</t>
  </si>
  <si>
    <t>Бехерова чаша, стъкло, обем  50 мл.</t>
  </si>
  <si>
    <t>Стерилни полипропиленови бутилки с капачки, за вземане на водни проби, обем 500 мл.</t>
  </si>
  <si>
    <t>Вентилирана бутилка тип пръскалка, материал PP или PE-LD, с широк отвор и капачка на винт, обем 250 мл.</t>
  </si>
  <si>
    <t>Полипропиленови чаши за филтриране на водни проби, съвместими с филтърна установка "Сарториус", минимален обем 250 мл,  стерилни, индивидуално опаковани, дъно/диаметър на филтъра 47 мм.</t>
  </si>
  <si>
    <t>Статив (поплавък) за епруветки от 1,5 мл, подходящ за водна баня и течен азот, размери до 16x16 см.</t>
  </si>
  <si>
    <t>« Доставка на лабораторен инвентар»</t>
  </si>
  <si>
    <t>Техническа спецификация</t>
  </si>
  <si>
    <t xml:space="preserve">Приложение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</si>
</sst>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0" fontId="4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wrapText="1"/>
    </xf>
    <xf numFmtId="2" fontId="2" fillId="0" borderId="1" xfId="1" applyNumberFormat="1" applyFont="1" applyBorder="1" applyAlignment="1">
      <alignment horizontal="center" wrapText="1"/>
    </xf>
    <xf numFmtId="0" fontId="2" fillId="0" borderId="1" xfId="1" applyFont="1" applyBorder="1" applyAlignment="1" applyProtection="1">
      <alignment horizontal="center" wrapText="1"/>
      <protection locked="0"/>
    </xf>
    <xf numFmtId="0" fontId="4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3" xfId="1" applyFont="1" applyFill="1" applyBorder="1" applyAlignment="1">
      <alignment horizontal="center" vertical="center" wrapText="1"/>
    </xf>
    <xf numFmtId="2" fontId="6" fillId="2" borderId="3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4" fillId="0" borderId="1" xfId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right" vertical="center" wrapText="1"/>
    </xf>
    <xf numFmtId="0" fontId="2" fillId="2" borderId="1" xfId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wrapText="1"/>
    </xf>
    <xf numFmtId="1" fontId="6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" fontId="7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2" fontId="6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2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69"/>
  <sheetViews>
    <sheetView tabSelected="1" topLeftCell="A43" zoomScale="80" zoomScaleNormal="80" workbookViewId="0">
      <selection activeCell="M70" sqref="M70"/>
    </sheetView>
  </sheetViews>
  <sheetFormatPr defaultRowHeight="15" x14ac:dyDescent="0.25"/>
  <cols>
    <col min="1" max="1" width="13.28515625" style="83" customWidth="1"/>
    <col min="2" max="2" width="28.28515625" style="84" customWidth="1"/>
    <col min="3" max="3" width="88.140625" customWidth="1"/>
    <col min="4" max="4" width="9.85546875" customWidth="1"/>
    <col min="5" max="5" width="9.5703125" bestFit="1" customWidth="1"/>
    <col min="6" max="6" width="11.7109375" bestFit="1" customWidth="1"/>
    <col min="7" max="7" width="12.7109375" bestFit="1" customWidth="1"/>
  </cols>
  <sheetData>
    <row r="1" spans="1:7" x14ac:dyDescent="0.25">
      <c r="A1" s="83" t="s">
        <v>74</v>
      </c>
      <c r="B1" s="84" t="s">
        <v>73</v>
      </c>
      <c r="C1" s="84" t="s">
        <v>72</v>
      </c>
    </row>
    <row r="2" spans="1:7" ht="45" x14ac:dyDescent="0.25">
      <c r="A2" s="1" t="s">
        <v>0</v>
      </c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5" t="s">
        <v>6</v>
      </c>
    </row>
    <row r="3" spans="1:7" x14ac:dyDescent="0.25">
      <c r="A3" s="7">
        <v>1</v>
      </c>
      <c r="B3" s="8"/>
      <c r="C3" s="9" t="s">
        <v>7</v>
      </c>
      <c r="D3" s="8" t="s">
        <v>8</v>
      </c>
      <c r="E3" s="10">
        <v>96</v>
      </c>
      <c r="F3" s="11">
        <v>1</v>
      </c>
      <c r="G3" s="10">
        <f>E3*F3</f>
        <v>96</v>
      </c>
    </row>
    <row r="4" spans="1:7" x14ac:dyDescent="0.25">
      <c r="A4" s="12"/>
      <c r="B4" s="13"/>
      <c r="C4" s="14" t="s">
        <v>9</v>
      </c>
      <c r="D4" s="15"/>
      <c r="E4" s="16"/>
      <c r="F4" s="17">
        <f>'Лаб Инвентар'!F3</f>
        <v>1</v>
      </c>
      <c r="G4" s="86">
        <f>SUM('Лаб Инвентар'!G3)</f>
        <v>96</v>
      </c>
    </row>
    <row r="5" spans="1:7" x14ac:dyDescent="0.25">
      <c r="A5" s="19">
        <v>2</v>
      </c>
      <c r="B5" s="20"/>
      <c r="C5" s="3" t="s">
        <v>10</v>
      </c>
      <c r="D5" s="8"/>
      <c r="E5" s="21"/>
      <c r="F5" s="22"/>
      <c r="G5" s="87"/>
    </row>
    <row r="6" spans="1:7" ht="30" x14ac:dyDescent="0.25">
      <c r="A6" s="7"/>
      <c r="B6" s="20" t="s">
        <v>11</v>
      </c>
      <c r="C6" s="23" t="s">
        <v>12</v>
      </c>
      <c r="D6" s="8" t="s">
        <v>8</v>
      </c>
      <c r="E6" s="10">
        <v>3</v>
      </c>
      <c r="F6" s="11">
        <v>60</v>
      </c>
      <c r="G6" s="10">
        <f t="shared" ref="G6:G10" si="0">E6*F6</f>
        <v>180</v>
      </c>
    </row>
    <row r="7" spans="1:7" ht="93" customHeight="1" x14ac:dyDescent="0.25">
      <c r="A7" s="7"/>
      <c r="B7" s="20" t="s">
        <v>13</v>
      </c>
      <c r="C7" s="9" t="s">
        <v>14</v>
      </c>
      <c r="D7" s="8" t="s">
        <v>8</v>
      </c>
      <c r="E7" s="10">
        <v>3.5</v>
      </c>
      <c r="F7" s="11">
        <v>105</v>
      </c>
      <c r="G7" s="10">
        <f t="shared" si="0"/>
        <v>367.5</v>
      </c>
    </row>
    <row r="8" spans="1:7" x14ac:dyDescent="0.25">
      <c r="A8" s="7"/>
      <c r="B8" s="20" t="s">
        <v>15</v>
      </c>
      <c r="C8" s="9" t="s">
        <v>16</v>
      </c>
      <c r="D8" s="24" t="s">
        <v>8</v>
      </c>
      <c r="E8" s="10">
        <v>4.7</v>
      </c>
      <c r="F8" s="11">
        <v>10</v>
      </c>
      <c r="G8" s="10">
        <f t="shared" si="0"/>
        <v>47</v>
      </c>
    </row>
    <row r="9" spans="1:7" ht="63.75" customHeight="1" x14ac:dyDescent="0.25">
      <c r="A9" s="19"/>
      <c r="B9" s="20" t="s">
        <v>17</v>
      </c>
      <c r="C9" s="9" t="s">
        <v>18</v>
      </c>
      <c r="D9" s="8" t="s">
        <v>8</v>
      </c>
      <c r="E9" s="10">
        <v>22.4</v>
      </c>
      <c r="F9" s="11">
        <v>11</v>
      </c>
      <c r="G9" s="10">
        <f t="shared" si="0"/>
        <v>246.39999999999998</v>
      </c>
    </row>
    <row r="10" spans="1:7" x14ac:dyDescent="0.25">
      <c r="A10" s="19"/>
      <c r="B10" s="20" t="s">
        <v>19</v>
      </c>
      <c r="C10" s="9" t="s">
        <v>20</v>
      </c>
      <c r="D10" s="24" t="s">
        <v>8</v>
      </c>
      <c r="E10" s="10">
        <v>4.7</v>
      </c>
      <c r="F10" s="11">
        <v>5</v>
      </c>
      <c r="G10" s="10">
        <f t="shared" si="0"/>
        <v>23.5</v>
      </c>
    </row>
    <row r="11" spans="1:7" ht="30" x14ac:dyDescent="0.25">
      <c r="A11" s="19"/>
      <c r="B11" s="20" t="s">
        <v>21</v>
      </c>
      <c r="C11" s="9" t="s">
        <v>22</v>
      </c>
      <c r="D11" s="24" t="s">
        <v>8</v>
      </c>
      <c r="E11" s="10">
        <v>22.4</v>
      </c>
      <c r="F11" s="11">
        <v>10</v>
      </c>
      <c r="G11" s="10">
        <f>E11*F11</f>
        <v>224</v>
      </c>
    </row>
    <row r="12" spans="1:7" x14ac:dyDescent="0.25">
      <c r="A12" s="25"/>
      <c r="B12" s="26"/>
      <c r="C12" s="27" t="s">
        <v>9</v>
      </c>
      <c r="D12" s="28"/>
      <c r="E12" s="29"/>
      <c r="F12" s="30"/>
      <c r="G12" s="86">
        <f>SUM(G6:G11)</f>
        <v>1088.4000000000001</v>
      </c>
    </row>
    <row r="13" spans="1:7" x14ac:dyDescent="0.25">
      <c r="A13" s="31">
        <v>3</v>
      </c>
      <c r="B13" s="32"/>
      <c r="C13" s="33" t="s">
        <v>23</v>
      </c>
      <c r="D13" s="8" t="s">
        <v>8</v>
      </c>
      <c r="E13" s="10">
        <v>4.8</v>
      </c>
      <c r="F13" s="34">
        <v>12</v>
      </c>
      <c r="G13" s="10">
        <f>E13*F13</f>
        <v>57.599999999999994</v>
      </c>
    </row>
    <row r="14" spans="1:7" x14ac:dyDescent="0.25">
      <c r="A14" s="35"/>
      <c r="B14" s="36"/>
      <c r="C14" s="14" t="s">
        <v>9</v>
      </c>
      <c r="D14" s="37"/>
      <c r="E14" s="38"/>
      <c r="F14" s="39"/>
      <c r="G14" s="40">
        <f>SUM(G13)</f>
        <v>57.599999999999994</v>
      </c>
    </row>
    <row r="15" spans="1:7" x14ac:dyDescent="0.25">
      <c r="A15" s="31">
        <v>4</v>
      </c>
      <c r="B15" s="32"/>
      <c r="C15" s="41" t="s">
        <v>24</v>
      </c>
      <c r="D15" s="8"/>
      <c r="E15" s="10"/>
      <c r="F15" s="34"/>
      <c r="G15" s="10"/>
    </row>
    <row r="16" spans="1:7" x14ac:dyDescent="0.25">
      <c r="A16" s="31"/>
      <c r="B16" s="32">
        <v>4.0999999999999996</v>
      </c>
      <c r="C16" s="18" t="s">
        <v>25</v>
      </c>
      <c r="D16" s="8" t="s">
        <v>8</v>
      </c>
      <c r="E16" s="10">
        <v>21</v>
      </c>
      <c r="F16" s="34">
        <v>2</v>
      </c>
      <c r="G16" s="10">
        <f t="shared" ref="G16:G25" si="1">E16*F16</f>
        <v>42</v>
      </c>
    </row>
    <row r="17" spans="1:7" x14ac:dyDescent="0.25">
      <c r="A17" s="31"/>
      <c r="B17" s="32">
        <v>4.2</v>
      </c>
      <c r="C17" s="18" t="s">
        <v>26</v>
      </c>
      <c r="D17" s="8" t="s">
        <v>8</v>
      </c>
      <c r="E17" s="10">
        <v>16.8</v>
      </c>
      <c r="F17" s="34">
        <v>2</v>
      </c>
      <c r="G17" s="10">
        <f t="shared" si="1"/>
        <v>33.6</v>
      </c>
    </row>
    <row r="18" spans="1:7" x14ac:dyDescent="0.25">
      <c r="A18" s="35"/>
      <c r="B18" s="36"/>
      <c r="C18" s="14" t="s">
        <v>9</v>
      </c>
      <c r="D18" s="37"/>
      <c r="E18" s="38"/>
      <c r="F18" s="39"/>
      <c r="G18" s="40">
        <f>SUM(G16:G17)</f>
        <v>75.599999999999994</v>
      </c>
    </row>
    <row r="19" spans="1:7" x14ac:dyDescent="0.25">
      <c r="A19" s="31">
        <v>5</v>
      </c>
      <c r="B19" s="32"/>
      <c r="C19" s="42" t="s">
        <v>27</v>
      </c>
      <c r="D19" s="8" t="s">
        <v>8</v>
      </c>
      <c r="E19" s="10">
        <v>33.6</v>
      </c>
      <c r="F19" s="34">
        <v>1</v>
      </c>
      <c r="G19" s="10">
        <f t="shared" si="1"/>
        <v>33.6</v>
      </c>
    </row>
    <row r="20" spans="1:7" x14ac:dyDescent="0.25">
      <c r="A20" s="35"/>
      <c r="B20" s="36"/>
      <c r="C20" s="14" t="s">
        <v>9</v>
      </c>
      <c r="D20" s="37"/>
      <c r="E20" s="38"/>
      <c r="F20" s="39"/>
      <c r="G20" s="40">
        <f>SUM(G19)</f>
        <v>33.6</v>
      </c>
    </row>
    <row r="21" spans="1:7" x14ac:dyDescent="0.25">
      <c r="A21" s="31">
        <v>6</v>
      </c>
      <c r="B21" s="32"/>
      <c r="C21" s="33" t="s">
        <v>28</v>
      </c>
      <c r="D21" s="8" t="s">
        <v>8</v>
      </c>
      <c r="E21" s="10">
        <v>3.6</v>
      </c>
      <c r="F21" s="34">
        <v>3</v>
      </c>
      <c r="G21" s="10">
        <f t="shared" si="1"/>
        <v>10.8</v>
      </c>
    </row>
    <row r="22" spans="1:7" x14ac:dyDescent="0.25">
      <c r="A22" s="35"/>
      <c r="B22" s="36"/>
      <c r="C22" s="14" t="s">
        <v>9</v>
      </c>
      <c r="D22" s="37"/>
      <c r="E22" s="38"/>
      <c r="F22" s="39"/>
      <c r="G22" s="40">
        <f>SUM(G21)</f>
        <v>10.8</v>
      </c>
    </row>
    <row r="23" spans="1:7" x14ac:dyDescent="0.25">
      <c r="A23" s="31">
        <v>7</v>
      </c>
      <c r="B23" s="32"/>
      <c r="C23" s="18" t="s">
        <v>29</v>
      </c>
      <c r="D23" s="8" t="s">
        <v>8</v>
      </c>
      <c r="E23" s="10">
        <v>25</v>
      </c>
      <c r="F23" s="34">
        <v>2</v>
      </c>
      <c r="G23" s="10">
        <f t="shared" si="1"/>
        <v>50</v>
      </c>
    </row>
    <row r="24" spans="1:7" x14ac:dyDescent="0.25">
      <c r="A24" s="35"/>
      <c r="B24" s="36"/>
      <c r="C24" s="14" t="s">
        <v>9</v>
      </c>
      <c r="D24" s="37"/>
      <c r="E24" s="38"/>
      <c r="F24" s="39"/>
      <c r="G24" s="40">
        <f>SUM(G23)</f>
        <v>50</v>
      </c>
    </row>
    <row r="25" spans="1:7" x14ac:dyDescent="0.25">
      <c r="A25" s="31">
        <v>8</v>
      </c>
      <c r="B25" s="43"/>
      <c r="C25" s="44" t="s">
        <v>30</v>
      </c>
      <c r="D25" s="8" t="s">
        <v>8</v>
      </c>
      <c r="E25" s="43">
        <v>80</v>
      </c>
      <c r="F25" s="43">
        <v>4</v>
      </c>
      <c r="G25" s="43">
        <f t="shared" si="1"/>
        <v>320</v>
      </c>
    </row>
    <row r="26" spans="1:7" x14ac:dyDescent="0.25">
      <c r="A26" s="45"/>
      <c r="B26" s="46"/>
      <c r="C26" s="14" t="s">
        <v>9</v>
      </c>
      <c r="D26" s="37"/>
      <c r="E26" s="47"/>
      <c r="F26" s="48"/>
      <c r="G26" s="40">
        <f>SUM(G25)</f>
        <v>320</v>
      </c>
    </row>
    <row r="27" spans="1:7" x14ac:dyDescent="0.25">
      <c r="A27" s="49">
        <v>9</v>
      </c>
      <c r="B27" s="50"/>
      <c r="C27" s="51" t="s">
        <v>31</v>
      </c>
      <c r="D27" s="8"/>
      <c r="E27" s="52"/>
      <c r="F27" s="53"/>
      <c r="G27" s="59"/>
    </row>
    <row r="28" spans="1:7" ht="30" x14ac:dyDescent="0.25">
      <c r="A28" s="54"/>
      <c r="B28" s="50" t="s">
        <v>32</v>
      </c>
      <c r="C28" s="55" t="s">
        <v>33</v>
      </c>
      <c r="D28" s="8" t="s">
        <v>8</v>
      </c>
      <c r="E28" s="10">
        <v>200</v>
      </c>
      <c r="F28" s="53">
        <v>4</v>
      </c>
      <c r="G28" s="10">
        <f>E28*F28</f>
        <v>800</v>
      </c>
    </row>
    <row r="29" spans="1:7" ht="30" x14ac:dyDescent="0.25">
      <c r="A29" s="54"/>
      <c r="B29" s="50" t="s">
        <v>34</v>
      </c>
      <c r="C29" s="55" t="s">
        <v>35</v>
      </c>
      <c r="D29" s="8" t="s">
        <v>8</v>
      </c>
      <c r="E29" s="10">
        <v>200</v>
      </c>
      <c r="F29" s="53">
        <v>6</v>
      </c>
      <c r="G29" s="10">
        <f>E29*F29</f>
        <v>1200</v>
      </c>
    </row>
    <row r="30" spans="1:7" x14ac:dyDescent="0.25">
      <c r="A30" s="45"/>
      <c r="B30" s="46"/>
      <c r="C30" s="14" t="s">
        <v>9</v>
      </c>
      <c r="D30" s="37"/>
      <c r="E30" s="47"/>
      <c r="F30" s="48">
        <f>SUM(F28:F29)</f>
        <v>10</v>
      </c>
      <c r="G30" s="40">
        <f>SUM(G28:G29)</f>
        <v>2000</v>
      </c>
    </row>
    <row r="31" spans="1:7" x14ac:dyDescent="0.25">
      <c r="A31" s="31">
        <v>10</v>
      </c>
      <c r="B31" s="43"/>
      <c r="C31" s="44" t="s">
        <v>36</v>
      </c>
      <c r="D31" s="8" t="s">
        <v>8</v>
      </c>
      <c r="E31" s="43">
        <v>20</v>
      </c>
      <c r="F31" s="43">
        <v>8</v>
      </c>
      <c r="G31" s="43">
        <f>E31*F31</f>
        <v>160</v>
      </c>
    </row>
    <row r="32" spans="1:7" x14ac:dyDescent="0.25">
      <c r="A32" s="45"/>
      <c r="B32" s="46"/>
      <c r="C32" s="14" t="s">
        <v>9</v>
      </c>
      <c r="D32" s="37"/>
      <c r="E32" s="47"/>
      <c r="F32" s="48"/>
      <c r="G32" s="40">
        <f>SUM(G31)</f>
        <v>160</v>
      </c>
    </row>
    <row r="33" spans="1:7" x14ac:dyDescent="0.25">
      <c r="A33" s="56">
        <v>11</v>
      </c>
      <c r="B33" s="57"/>
      <c r="C33" s="58" t="s">
        <v>37</v>
      </c>
      <c r="D33" s="8"/>
      <c r="E33" s="59"/>
      <c r="F33" s="60"/>
      <c r="G33" s="65"/>
    </row>
    <row r="34" spans="1:7" x14ac:dyDescent="0.25">
      <c r="A34" s="61"/>
      <c r="B34" s="57">
        <f>A33+0.1</f>
        <v>11.1</v>
      </c>
      <c r="C34" s="62" t="s">
        <v>38</v>
      </c>
      <c r="D34" s="8" t="s">
        <v>8</v>
      </c>
      <c r="E34" s="63">
        <v>6.2</v>
      </c>
      <c r="F34" s="60">
        <v>26</v>
      </c>
      <c r="G34" s="63">
        <f t="shared" ref="G34:G49" si="2">E34*F34</f>
        <v>161.20000000000002</v>
      </c>
    </row>
    <row r="35" spans="1:7" x14ac:dyDescent="0.25">
      <c r="A35" s="56"/>
      <c r="B35" s="57">
        <f>B34+0.1</f>
        <v>11.2</v>
      </c>
      <c r="C35" s="62" t="s">
        <v>39</v>
      </c>
      <c r="D35" s="8" t="s">
        <v>8</v>
      </c>
      <c r="E35" s="63">
        <v>6.2</v>
      </c>
      <c r="F35" s="60">
        <v>36</v>
      </c>
      <c r="G35" s="63">
        <f t="shared" si="2"/>
        <v>223.20000000000002</v>
      </c>
    </row>
    <row r="36" spans="1:7" x14ac:dyDescent="0.25">
      <c r="A36" s="61"/>
      <c r="B36" s="57">
        <f>B35+0.1</f>
        <v>11.299999999999999</v>
      </c>
      <c r="C36" s="62" t="s">
        <v>40</v>
      </c>
      <c r="D36" s="8" t="s">
        <v>8</v>
      </c>
      <c r="E36" s="10">
        <v>3.5000000000000003E-2</v>
      </c>
      <c r="F36" s="60">
        <v>3200</v>
      </c>
      <c r="G36" s="63">
        <f t="shared" si="2"/>
        <v>112.00000000000001</v>
      </c>
    </row>
    <row r="37" spans="1:7" x14ac:dyDescent="0.25">
      <c r="A37" s="61"/>
      <c r="B37" s="57">
        <f>B36+0.1</f>
        <v>11.399999999999999</v>
      </c>
      <c r="C37" s="62" t="s">
        <v>41</v>
      </c>
      <c r="D37" s="8" t="s">
        <v>8</v>
      </c>
      <c r="E37" s="10">
        <v>3.5000000000000003E-2</v>
      </c>
      <c r="F37" s="60">
        <v>6500</v>
      </c>
      <c r="G37" s="63">
        <f t="shared" si="2"/>
        <v>227.50000000000003</v>
      </c>
    </row>
    <row r="38" spans="1:7" x14ac:dyDescent="0.25">
      <c r="A38" s="61"/>
      <c r="B38" s="57">
        <f>B37+0.1</f>
        <v>11.499999999999998</v>
      </c>
      <c r="C38" s="62" t="s">
        <v>42</v>
      </c>
      <c r="D38" s="8" t="s">
        <v>8</v>
      </c>
      <c r="E38" s="63">
        <v>0.12</v>
      </c>
      <c r="F38" s="60">
        <v>2700</v>
      </c>
      <c r="G38" s="63">
        <f t="shared" si="2"/>
        <v>324</v>
      </c>
    </row>
    <row r="39" spans="1:7" x14ac:dyDescent="0.25">
      <c r="A39" s="61"/>
      <c r="B39" s="57">
        <f>B38+0.1</f>
        <v>11.599999999999998</v>
      </c>
      <c r="C39" s="62" t="s">
        <v>43</v>
      </c>
      <c r="D39" s="8" t="s">
        <v>8</v>
      </c>
      <c r="E39" s="63">
        <v>0.45</v>
      </c>
      <c r="F39" s="60">
        <v>83</v>
      </c>
      <c r="G39" s="63">
        <f t="shared" si="2"/>
        <v>37.35</v>
      </c>
    </row>
    <row r="40" spans="1:7" x14ac:dyDescent="0.25">
      <c r="A40" s="61"/>
      <c r="B40" s="57">
        <f t="shared" ref="B40:B42" si="3">B39+0.1</f>
        <v>11.699999999999998</v>
      </c>
      <c r="C40" s="62" t="s">
        <v>44</v>
      </c>
      <c r="D40" s="8" t="s">
        <v>8</v>
      </c>
      <c r="E40" s="63">
        <v>8</v>
      </c>
      <c r="F40" s="60">
        <v>3</v>
      </c>
      <c r="G40" s="63">
        <f t="shared" si="2"/>
        <v>24</v>
      </c>
    </row>
    <row r="41" spans="1:7" x14ac:dyDescent="0.25">
      <c r="A41" s="61"/>
      <c r="B41" s="57">
        <f t="shared" si="3"/>
        <v>11.799999999999997</v>
      </c>
      <c r="C41" s="62" t="s">
        <v>45</v>
      </c>
      <c r="D41" s="8" t="s">
        <v>8</v>
      </c>
      <c r="E41" s="63">
        <v>0.12</v>
      </c>
      <c r="F41" s="60">
        <v>520</v>
      </c>
      <c r="G41" s="63">
        <f t="shared" si="2"/>
        <v>62.4</v>
      </c>
    </row>
    <row r="42" spans="1:7" ht="30" x14ac:dyDescent="0.25">
      <c r="A42" s="56"/>
      <c r="B42" s="57">
        <f t="shared" si="3"/>
        <v>11.899999999999997</v>
      </c>
      <c r="C42" s="62" t="s">
        <v>46</v>
      </c>
      <c r="D42" s="8" t="s">
        <v>8</v>
      </c>
      <c r="E42" s="63">
        <v>7</v>
      </c>
      <c r="F42" s="60">
        <v>7</v>
      </c>
      <c r="G42" s="63">
        <f t="shared" si="2"/>
        <v>49</v>
      </c>
    </row>
    <row r="43" spans="1:7" x14ac:dyDescent="0.25">
      <c r="A43" s="64"/>
      <c r="B43" s="65">
        <v>11.1</v>
      </c>
      <c r="C43" s="62" t="s">
        <v>47</v>
      </c>
      <c r="D43" s="8" t="s">
        <v>8</v>
      </c>
      <c r="E43" s="65">
        <v>6</v>
      </c>
      <c r="F43" s="66">
        <v>7</v>
      </c>
      <c r="G43" s="63">
        <f t="shared" si="2"/>
        <v>42</v>
      </c>
    </row>
    <row r="44" spans="1:7" x14ac:dyDescent="0.25">
      <c r="A44" s="67"/>
      <c r="B44" s="65">
        <v>11.11</v>
      </c>
      <c r="C44" s="68" t="s">
        <v>48</v>
      </c>
      <c r="D44" s="8" t="s">
        <v>8</v>
      </c>
      <c r="E44" s="63">
        <v>8.5</v>
      </c>
      <c r="F44" s="69">
        <v>8</v>
      </c>
      <c r="G44" s="63">
        <f t="shared" si="2"/>
        <v>68</v>
      </c>
    </row>
    <row r="45" spans="1:7" x14ac:dyDescent="0.25">
      <c r="A45" s="67"/>
      <c r="B45" s="65">
        <v>11.12</v>
      </c>
      <c r="C45" s="68" t="s">
        <v>49</v>
      </c>
      <c r="D45" s="8" t="s">
        <v>8</v>
      </c>
      <c r="E45" s="63">
        <v>12</v>
      </c>
      <c r="F45" s="69">
        <v>8</v>
      </c>
      <c r="G45" s="63">
        <f t="shared" si="2"/>
        <v>96</v>
      </c>
    </row>
    <row r="46" spans="1:7" ht="30" x14ac:dyDescent="0.25">
      <c r="A46" s="61"/>
      <c r="B46" s="65">
        <v>11.13</v>
      </c>
      <c r="C46" s="62" t="s">
        <v>50</v>
      </c>
      <c r="D46" s="8" t="s">
        <v>8</v>
      </c>
      <c r="E46" s="63">
        <v>0.35</v>
      </c>
      <c r="F46" s="60">
        <v>500</v>
      </c>
      <c r="G46" s="63">
        <f t="shared" si="2"/>
        <v>175</v>
      </c>
    </row>
    <row r="47" spans="1:7" x14ac:dyDescent="0.25">
      <c r="A47" s="61"/>
      <c r="B47" s="65">
        <v>11.14</v>
      </c>
      <c r="C47" s="62" t="s">
        <v>51</v>
      </c>
      <c r="D47" s="8" t="s">
        <v>8</v>
      </c>
      <c r="E47" s="63">
        <v>0.05</v>
      </c>
      <c r="F47" s="60">
        <v>300</v>
      </c>
      <c r="G47" s="63">
        <f t="shared" si="2"/>
        <v>15</v>
      </c>
    </row>
    <row r="48" spans="1:7" x14ac:dyDescent="0.25">
      <c r="A48" s="56"/>
      <c r="B48" s="65">
        <v>11.15</v>
      </c>
      <c r="C48" s="62" t="s">
        <v>52</v>
      </c>
      <c r="D48" s="8" t="s">
        <v>8</v>
      </c>
      <c r="E48" s="63">
        <v>16</v>
      </c>
      <c r="F48" s="60">
        <v>2</v>
      </c>
      <c r="G48" s="63">
        <f t="shared" si="2"/>
        <v>32</v>
      </c>
    </row>
    <row r="49" spans="1:7" x14ac:dyDescent="0.25">
      <c r="A49" s="56"/>
      <c r="B49" s="65">
        <v>11.16</v>
      </c>
      <c r="C49" s="62" t="s">
        <v>53</v>
      </c>
      <c r="D49" s="8" t="s">
        <v>8</v>
      </c>
      <c r="E49" s="63">
        <v>12</v>
      </c>
      <c r="F49" s="60">
        <v>4</v>
      </c>
      <c r="G49" s="63">
        <f t="shared" si="2"/>
        <v>48</v>
      </c>
    </row>
    <row r="50" spans="1:7" x14ac:dyDescent="0.25">
      <c r="A50" s="56"/>
      <c r="B50" s="65">
        <v>11.17</v>
      </c>
      <c r="C50" s="62" t="s">
        <v>54</v>
      </c>
      <c r="D50" s="8" t="s">
        <v>8</v>
      </c>
      <c r="E50" s="63">
        <v>5.5</v>
      </c>
      <c r="F50" s="60">
        <v>6</v>
      </c>
      <c r="G50" s="63">
        <f>E50*F50</f>
        <v>33</v>
      </c>
    </row>
    <row r="51" spans="1:7" x14ac:dyDescent="0.25">
      <c r="A51" s="70"/>
      <c r="B51" s="71"/>
      <c r="C51" s="72" t="s">
        <v>9</v>
      </c>
      <c r="D51" s="37"/>
      <c r="E51" s="73"/>
      <c r="F51" s="74">
        <f>SUM(F34:F50)</f>
        <v>13910</v>
      </c>
      <c r="G51" s="86">
        <f>SUM(G34:G50)</f>
        <v>1729.65</v>
      </c>
    </row>
    <row r="52" spans="1:7" x14ac:dyDescent="0.25">
      <c r="A52" s="61">
        <v>12</v>
      </c>
      <c r="B52" s="57"/>
      <c r="C52" s="58" t="s">
        <v>55</v>
      </c>
      <c r="D52" s="8"/>
      <c r="E52" s="65"/>
      <c r="F52" s="60"/>
      <c r="G52" s="10"/>
    </row>
    <row r="53" spans="1:7" ht="30" x14ac:dyDescent="0.25">
      <c r="A53" s="67"/>
      <c r="B53" s="75" t="s">
        <v>56</v>
      </c>
      <c r="C53" s="68" t="s">
        <v>57</v>
      </c>
      <c r="D53" s="8" t="s">
        <v>8</v>
      </c>
      <c r="E53" s="63">
        <v>9</v>
      </c>
      <c r="F53" s="76">
        <v>2</v>
      </c>
      <c r="G53" s="63">
        <f t="shared" ref="G53:G58" si="4">E53*F53</f>
        <v>18</v>
      </c>
    </row>
    <row r="54" spans="1:7" x14ac:dyDescent="0.25">
      <c r="A54" s="67"/>
      <c r="B54" s="75" t="s">
        <v>58</v>
      </c>
      <c r="C54" s="68" t="s">
        <v>59</v>
      </c>
      <c r="D54" s="8" t="s">
        <v>8</v>
      </c>
      <c r="E54" s="63">
        <v>2.75</v>
      </c>
      <c r="F54" s="76">
        <v>17</v>
      </c>
      <c r="G54" s="63">
        <f t="shared" si="4"/>
        <v>46.75</v>
      </c>
    </row>
    <row r="55" spans="1:7" x14ac:dyDescent="0.25">
      <c r="A55" s="61"/>
      <c r="B55" s="75" t="s">
        <v>60</v>
      </c>
      <c r="C55" s="62" t="s">
        <v>61</v>
      </c>
      <c r="D55" s="8" t="s">
        <v>8</v>
      </c>
      <c r="E55" s="63">
        <v>3.75</v>
      </c>
      <c r="F55" s="60">
        <v>23</v>
      </c>
      <c r="G55" s="63">
        <f t="shared" si="4"/>
        <v>86.25</v>
      </c>
    </row>
    <row r="56" spans="1:7" x14ac:dyDescent="0.25">
      <c r="A56" s="54"/>
      <c r="B56" s="75" t="s">
        <v>62</v>
      </c>
      <c r="C56" s="77" t="s">
        <v>63</v>
      </c>
      <c r="D56" s="8" t="s">
        <v>8</v>
      </c>
      <c r="E56" s="10">
        <v>1.7</v>
      </c>
      <c r="F56" s="78">
        <v>10</v>
      </c>
      <c r="G56" s="63">
        <f t="shared" si="4"/>
        <v>17</v>
      </c>
    </row>
    <row r="57" spans="1:7" x14ac:dyDescent="0.25">
      <c r="A57" s="67"/>
      <c r="B57" s="75" t="s">
        <v>64</v>
      </c>
      <c r="C57" s="68" t="s">
        <v>65</v>
      </c>
      <c r="D57" s="8" t="s">
        <v>8</v>
      </c>
      <c r="E57" s="63">
        <v>5</v>
      </c>
      <c r="F57" s="76">
        <v>12</v>
      </c>
      <c r="G57" s="63">
        <f t="shared" si="4"/>
        <v>60</v>
      </c>
    </row>
    <row r="58" spans="1:7" x14ac:dyDescent="0.25">
      <c r="A58" s="67"/>
      <c r="B58" s="75" t="s">
        <v>66</v>
      </c>
      <c r="C58" s="79" t="s">
        <v>67</v>
      </c>
      <c r="D58" s="8" t="s">
        <v>8</v>
      </c>
      <c r="E58" s="63">
        <v>2.5</v>
      </c>
      <c r="F58" s="76">
        <v>19</v>
      </c>
      <c r="G58" s="63">
        <f t="shared" si="4"/>
        <v>47.5</v>
      </c>
    </row>
    <row r="59" spans="1:7" x14ac:dyDescent="0.25">
      <c r="A59" s="80"/>
      <c r="B59" s="81"/>
      <c r="C59" s="72" t="s">
        <v>9</v>
      </c>
      <c r="D59" s="37"/>
      <c r="E59" s="71"/>
      <c r="F59" s="82">
        <f>SUM(F53:F58)</f>
        <v>83</v>
      </c>
      <c r="G59" s="88">
        <f>SUM(G53:G58)</f>
        <v>275.5</v>
      </c>
    </row>
    <row r="60" spans="1:7" x14ac:dyDescent="0.25">
      <c r="A60" s="56">
        <v>13</v>
      </c>
      <c r="B60" s="57"/>
      <c r="C60" s="62" t="s">
        <v>68</v>
      </c>
      <c r="D60" s="8" t="s">
        <v>8</v>
      </c>
      <c r="E60" s="10">
        <v>1.91</v>
      </c>
      <c r="F60" s="60">
        <v>200</v>
      </c>
      <c r="G60" s="10">
        <f>E60*F60</f>
        <v>382</v>
      </c>
    </row>
    <row r="61" spans="1:7" x14ac:dyDescent="0.25">
      <c r="A61" s="80"/>
      <c r="B61" s="81"/>
      <c r="C61" s="72" t="s">
        <v>9</v>
      </c>
      <c r="D61" s="37"/>
      <c r="E61" s="71"/>
      <c r="F61" s="82">
        <v>220</v>
      </c>
      <c r="G61" s="86">
        <f>SUM(G60)</f>
        <v>382</v>
      </c>
    </row>
    <row r="62" spans="1:7" ht="30" x14ac:dyDescent="0.25">
      <c r="A62" s="56">
        <v>14</v>
      </c>
      <c r="B62" s="57"/>
      <c r="C62" s="62" t="s">
        <v>69</v>
      </c>
      <c r="D62" s="8" t="s">
        <v>8</v>
      </c>
      <c r="E62" s="63">
        <v>4.5</v>
      </c>
      <c r="F62" s="60">
        <v>9</v>
      </c>
      <c r="G62" s="63">
        <f>E62*F62</f>
        <v>40.5</v>
      </c>
    </row>
    <row r="63" spans="1:7" x14ac:dyDescent="0.25">
      <c r="A63" s="80"/>
      <c r="B63" s="81"/>
      <c r="C63" s="72" t="s">
        <v>9</v>
      </c>
      <c r="D63" s="37"/>
      <c r="E63" s="71"/>
      <c r="F63" s="48">
        <f>F62</f>
        <v>9</v>
      </c>
      <c r="G63" s="88">
        <f>SUM(G62)</f>
        <v>40.5</v>
      </c>
    </row>
    <row r="64" spans="1:7" ht="45" x14ac:dyDescent="0.25">
      <c r="A64" s="61">
        <v>15</v>
      </c>
      <c r="B64" s="57"/>
      <c r="C64" s="62" t="s">
        <v>70</v>
      </c>
      <c r="D64" s="8" t="s">
        <v>8</v>
      </c>
      <c r="E64" s="10">
        <v>4.4000000000000004</v>
      </c>
      <c r="F64" s="60">
        <v>100</v>
      </c>
      <c r="G64" s="10">
        <f>E64*F64</f>
        <v>440.00000000000006</v>
      </c>
    </row>
    <row r="65" spans="1:7" x14ac:dyDescent="0.25">
      <c r="A65" s="80"/>
      <c r="B65" s="81"/>
      <c r="C65" s="72" t="s">
        <v>9</v>
      </c>
      <c r="D65" s="37"/>
      <c r="E65" s="71"/>
      <c r="F65" s="48">
        <f>F64</f>
        <v>100</v>
      </c>
      <c r="G65" s="86">
        <f>SUM(G64)</f>
        <v>440.00000000000006</v>
      </c>
    </row>
    <row r="66" spans="1:7" ht="30" x14ac:dyDescent="0.25">
      <c r="A66" s="56">
        <v>16</v>
      </c>
      <c r="B66" s="57"/>
      <c r="C66" s="62" t="s">
        <v>71</v>
      </c>
      <c r="D66" s="8" t="s">
        <v>8</v>
      </c>
      <c r="E66" s="10">
        <v>12</v>
      </c>
      <c r="F66" s="60">
        <v>1</v>
      </c>
      <c r="G66" s="10">
        <f>E66*F66</f>
        <v>12</v>
      </c>
    </row>
    <row r="67" spans="1:7" x14ac:dyDescent="0.25">
      <c r="A67" s="80"/>
      <c r="B67" s="81"/>
      <c r="C67" s="72" t="s">
        <v>9</v>
      </c>
      <c r="D67" s="82"/>
      <c r="E67" s="71"/>
      <c r="F67" s="48">
        <f>F66</f>
        <v>1</v>
      </c>
      <c r="G67" s="86">
        <f>SUM(G66)</f>
        <v>12</v>
      </c>
    </row>
    <row r="68" spans="1:7" x14ac:dyDescent="0.25">
      <c r="G68" s="85"/>
    </row>
    <row r="69" spans="1:7" x14ac:dyDescent="0.25">
      <c r="G69" s="85"/>
    </row>
  </sheetData>
  <dataValidations count="1">
    <dataValidation type="whole" allowBlank="1" showInputMessage="1" showErrorMessage="1" sqref="F33:F42 F46:F55 F57:F58 F60 F62 F64 F66">
      <formula1>0</formula1>
      <formula2>1E+30</formula2>
    </dataValidation>
  </dataValidations>
  <pageMargins left="0.70866141732283472" right="0.70866141732283472" top="0.74803149606299213" bottom="0.74803149606299213" header="0.31496062992125984" footer="0.31496062992125984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Лаб Инвентар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 Giurova</dc:creator>
  <cp:lastModifiedBy>Tania Giurova</cp:lastModifiedBy>
  <cp:lastPrinted>2024-10-30T10:49:08Z</cp:lastPrinted>
  <dcterms:created xsi:type="dcterms:W3CDTF">2024-10-16T08:31:12Z</dcterms:created>
  <dcterms:modified xsi:type="dcterms:W3CDTF">2024-10-30T10:49:21Z</dcterms:modified>
</cp:coreProperties>
</file>